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<sst xmlns="http://schemas.openxmlformats.org/spreadsheetml/2006/main" count="95" uniqueCount="72">
  <si>
    <t>身份证号</t>
  </si>
  <si>
    <t>报考岗位</t>
  </si>
  <si>
    <t>公共科目</t>
  </si>
  <si>
    <t>考试成绩</t>
  </si>
  <si>
    <t>专业科目</t>
  </si>
  <si>
    <t>按30%计算</t>
  </si>
  <si>
    <t>结构化面试成绩</t>
  </si>
  <si>
    <t>合计</t>
  </si>
  <si>
    <t>名次</t>
  </si>
  <si>
    <t>按40%计算</t>
  </si>
  <si>
    <t>说明：1、成绩四舍五入保留两位小数。</t>
  </si>
  <si>
    <t xml:space="preserve">      2、试岗成绩占面试总成绩的20%。</t>
  </si>
  <si>
    <t xml:space="preserve">      3、结构化面试成绩占面试总成绩的80%。</t>
  </si>
  <si>
    <t>序号</t>
  </si>
  <si>
    <t>准考证号</t>
  </si>
  <si>
    <t>面试</t>
  </si>
  <si>
    <t>总分</t>
  </si>
  <si>
    <t>是否进入体检</t>
  </si>
  <si>
    <t>备注</t>
  </si>
  <si>
    <t>重庆市公共卫生医疗救治中心</t>
  </si>
  <si>
    <t>按面试成绩的20%</t>
  </si>
  <si>
    <t>试岗  成绩</t>
  </si>
  <si>
    <t>临床药师</t>
  </si>
  <si>
    <t>医务科医师</t>
  </si>
  <si>
    <t>麻醉医师</t>
  </si>
  <si>
    <t>82013072815</t>
  </si>
  <si>
    <t>511681198803060049</t>
  </si>
  <si>
    <t>急诊科医师</t>
  </si>
  <si>
    <t>82013080627</t>
  </si>
  <si>
    <t>82013082512</t>
  </si>
  <si>
    <t>512501197908121273</t>
  </si>
  <si>
    <t>510212198207233585</t>
  </si>
  <si>
    <t>82013084404</t>
  </si>
  <si>
    <t>50022219950808614X</t>
  </si>
  <si>
    <t>超声医师2</t>
  </si>
  <si>
    <t>82013081625</t>
  </si>
  <si>
    <t>360602198611061528</t>
  </si>
  <si>
    <t>82013080425</t>
  </si>
  <si>
    <t>500108198508290426</t>
  </si>
  <si>
    <t>82013071319</t>
  </si>
  <si>
    <t>500236198901012351</t>
  </si>
  <si>
    <t>检验科技师</t>
  </si>
  <si>
    <t>82013071720</t>
  </si>
  <si>
    <t>500221198711055524</t>
  </si>
  <si>
    <t>82013084329</t>
  </si>
  <si>
    <t>500384198903072821</t>
  </si>
  <si>
    <t>82013073227</t>
  </si>
  <si>
    <t>500228198508081801</t>
  </si>
  <si>
    <t>82011021930</t>
  </si>
  <si>
    <t>362424199010012011</t>
  </si>
  <si>
    <t>82011021224</t>
  </si>
  <si>
    <t>510202198003262111</t>
  </si>
  <si>
    <t>82011010729</t>
  </si>
  <si>
    <t>500233198508046679</t>
  </si>
  <si>
    <t>网络运维工程师</t>
  </si>
  <si>
    <t>检验科技师</t>
  </si>
  <si>
    <t>放弃</t>
  </si>
  <si>
    <t>递补</t>
  </si>
  <si>
    <t>82013070212</t>
  </si>
  <si>
    <t>500234199308073569</t>
  </si>
  <si>
    <t>消化科医师</t>
  </si>
  <si>
    <t>82013084117</t>
  </si>
  <si>
    <t>511529199302043324</t>
  </si>
  <si>
    <t>否</t>
  </si>
  <si>
    <t>重庆市公共卫生医疗救治中心2018年上半年公招成绩及参加体检人员公布表（考试招聘）</t>
  </si>
  <si>
    <t>是</t>
  </si>
  <si>
    <t xml:space="preserve">  5、根据“重庆市2018年上半年公开招（选）聘市属事业单位工作人员公告”规定，面试成绩未达到60分者，不得确定为体检人选。</t>
  </si>
  <si>
    <t xml:space="preserve">      6、请进入体检的人员于2018年5月28日上午8：00持本人身份证准时到指定地点报到。人事科将电话通知，请考生保持通讯畅通。由单位统一组织前往体检医院进行体检（需空腹），逾期视为自动放弃。请相关人员及时登录我中心网站查看《体检须知》。</t>
  </si>
  <si>
    <t>附件1：</t>
  </si>
  <si>
    <t>按面试成绩的80%</t>
  </si>
  <si>
    <t xml:space="preserve">  4、无试岗岗位结构化面试成绩占总成绩的40%。</t>
  </si>
  <si>
    <t>2018.5.25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</si>
</sst>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6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4" fontId="0" fillId="0" borderId="1" xfId="0" applyNumberFormat="1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5" fontId="3" fillId="0" borderId="1" xfId="16" applyNumberFormat="1" applyFont="1" applyBorder="1" applyAlignment="1">
      <alignment horizontal="center" vertical="center" wrapText="1"/>
      <protection/>
    </xf>
    <xf numFmtId="184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4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 wrapText="1"/>
    </xf>
    <xf numFmtId="185" fontId="3" fillId="0" borderId="0" xfId="0" applyNumberFormat="1" applyFont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25</xdr:row>
      <xdr:rowOff>19050</xdr:rowOff>
    </xdr:from>
    <xdr:to>
      <xdr:col>9</xdr:col>
      <xdr:colOff>0</xdr:colOff>
      <xdr:row>25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5076825" y="5791200"/>
          <a:ext cx="466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19050</xdr:rowOff>
    </xdr:from>
    <xdr:to>
      <xdr:col>9</xdr:col>
      <xdr:colOff>0</xdr:colOff>
      <xdr:row>24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5076825" y="5562600"/>
          <a:ext cx="466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19050</xdr:rowOff>
    </xdr:from>
    <xdr:to>
      <xdr:col>9</xdr:col>
      <xdr:colOff>0</xdr:colOff>
      <xdr:row>26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5076825" y="6019800"/>
          <a:ext cx="466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10</xdr:col>
      <xdr:colOff>0</xdr:colOff>
      <xdr:row>25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5553075" y="5791200"/>
          <a:ext cx="5238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19050</xdr:rowOff>
    </xdr:from>
    <xdr:to>
      <xdr:col>10</xdr:col>
      <xdr:colOff>0</xdr:colOff>
      <xdr:row>24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5553075" y="5562600"/>
          <a:ext cx="5238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19050</xdr:rowOff>
    </xdr:from>
    <xdr:to>
      <xdr:col>10</xdr:col>
      <xdr:colOff>0</xdr:colOff>
      <xdr:row>26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5553075" y="6019800"/>
          <a:ext cx="5238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28575</xdr:colOff>
      <xdr:row>25</xdr:row>
      <xdr:rowOff>0</xdr:rowOff>
    </xdr:from>
    <xdr:to>
      <xdr:col>12</xdr:col>
      <xdr:colOff>9525</xdr:colOff>
      <xdr:row>25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6734175" y="57721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0</xdr:rowOff>
    </xdr:from>
    <xdr:to>
      <xdr:col>12</xdr:col>
      <xdr:colOff>9525</xdr:colOff>
      <xdr:row>24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6734175" y="55435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0</xdr:rowOff>
    </xdr:from>
    <xdr:to>
      <xdr:col>12</xdr:col>
      <xdr:colOff>9525</xdr:colOff>
      <xdr:row>26</xdr:row>
      <xdr:rowOff>209550</xdr:rowOff>
    </xdr:to>
    <xdr:sp>
      <xdr:nvSpPr>
        <xdr:cNvPr id="9" name="Line 9"/>
        <xdr:cNvSpPr>
          <a:spLocks/>
        </xdr:cNvSpPr>
      </xdr:nvSpPr>
      <xdr:spPr>
        <a:xfrm flipV="1">
          <a:off x="6734175" y="60007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19050</xdr:rowOff>
    </xdr:from>
    <xdr:to>
      <xdr:col>13</xdr:col>
      <xdr:colOff>0</xdr:colOff>
      <xdr:row>25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7296150" y="5791200"/>
          <a:ext cx="466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0</xdr:rowOff>
    </xdr:from>
    <xdr:to>
      <xdr:col>12</xdr:col>
      <xdr:colOff>9525</xdr:colOff>
      <xdr:row>24</xdr:row>
      <xdr:rowOff>209550</xdr:rowOff>
    </xdr:to>
    <xdr:sp>
      <xdr:nvSpPr>
        <xdr:cNvPr id="11" name="Line 11"/>
        <xdr:cNvSpPr>
          <a:spLocks/>
        </xdr:cNvSpPr>
      </xdr:nvSpPr>
      <xdr:spPr>
        <a:xfrm flipV="1">
          <a:off x="6734175" y="55435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9525</xdr:colOff>
      <xdr:row>24</xdr:row>
      <xdr:rowOff>19050</xdr:rowOff>
    </xdr:from>
    <xdr:to>
      <xdr:col>13</xdr:col>
      <xdr:colOff>0</xdr:colOff>
      <xdr:row>24</xdr:row>
      <xdr:rowOff>219075</xdr:rowOff>
    </xdr:to>
    <xdr:sp>
      <xdr:nvSpPr>
        <xdr:cNvPr id="12" name="Line 12"/>
        <xdr:cNvSpPr>
          <a:spLocks/>
        </xdr:cNvSpPr>
      </xdr:nvSpPr>
      <xdr:spPr>
        <a:xfrm flipV="1">
          <a:off x="7296150" y="5562600"/>
          <a:ext cx="466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0</xdr:rowOff>
    </xdr:from>
    <xdr:to>
      <xdr:col>12</xdr:col>
      <xdr:colOff>9525</xdr:colOff>
      <xdr:row>26</xdr:row>
      <xdr:rowOff>209550</xdr:rowOff>
    </xdr:to>
    <xdr:sp>
      <xdr:nvSpPr>
        <xdr:cNvPr id="13" name="Line 13"/>
        <xdr:cNvSpPr>
          <a:spLocks/>
        </xdr:cNvSpPr>
      </xdr:nvSpPr>
      <xdr:spPr>
        <a:xfrm flipV="1">
          <a:off x="6734175" y="60007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19050</xdr:rowOff>
    </xdr:from>
    <xdr:to>
      <xdr:col>13</xdr:col>
      <xdr:colOff>0</xdr:colOff>
      <xdr:row>26</xdr:row>
      <xdr:rowOff>219075</xdr:rowOff>
    </xdr:to>
    <xdr:sp>
      <xdr:nvSpPr>
        <xdr:cNvPr id="14" name="Line 14"/>
        <xdr:cNvSpPr>
          <a:spLocks/>
        </xdr:cNvSpPr>
      </xdr:nvSpPr>
      <xdr:spPr>
        <a:xfrm flipV="1">
          <a:off x="7296150" y="6019800"/>
          <a:ext cx="466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409575</xdr:colOff>
      <xdr:row>28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257550" y="6457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4</xdr:col>
      <xdr:colOff>409575</xdr:colOff>
      <xdr:row>28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257550" y="6457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676650" y="6457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0</xdr:rowOff>
    </xdr:from>
    <xdr:to>
      <xdr:col>6</xdr:col>
      <xdr:colOff>428625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4191000" y="64579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38100</xdr:colOff>
      <xdr:row>27</xdr:row>
      <xdr:rowOff>219075</xdr:rowOff>
    </xdr:from>
    <xdr:to>
      <xdr:col>7</xdr:col>
      <xdr:colOff>438150</xdr:colOff>
      <xdr:row>28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4657725" y="6448425"/>
          <a:ext cx="400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38100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676650" y="6457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0</xdr:rowOff>
    </xdr:from>
    <xdr:to>
      <xdr:col>6</xdr:col>
      <xdr:colOff>428625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4191000" y="64579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38100</xdr:colOff>
      <xdr:row>28</xdr:row>
      <xdr:rowOff>0</xdr:rowOff>
    </xdr:from>
    <xdr:to>
      <xdr:col>7</xdr:col>
      <xdr:colOff>438150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4657725" y="64579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781925" y="64579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7781925" y="64579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pane ySplit="5" topLeftCell="BM6" activePane="bottomLeft" state="frozen"/>
      <selection pane="topLeft" activeCell="A1" sqref="A1"/>
      <selection pane="bottomLeft" activeCell="B34" sqref="B34"/>
    </sheetView>
  </sheetViews>
  <sheetFormatPr defaultColWidth="9.00390625" defaultRowHeight="14.25"/>
  <cols>
    <col min="1" max="1" width="3.75390625" style="44" customWidth="1"/>
    <col min="2" max="2" width="11.00390625" style="5" customWidth="1"/>
    <col min="3" max="3" width="17.00390625" style="42" customWidth="1"/>
    <col min="4" max="4" width="10.50390625" style="43" customWidth="1"/>
    <col min="5" max="5" width="5.50390625" style="24" customWidth="1"/>
    <col min="6" max="6" width="6.875" style="8" customWidth="1"/>
    <col min="7" max="7" width="6.00390625" style="24" customWidth="1"/>
    <col min="8" max="8" width="5.875" style="8" customWidth="1"/>
    <col min="9" max="9" width="6.25390625" style="8" customWidth="1"/>
    <col min="10" max="10" width="7.00390625" style="8" customWidth="1"/>
    <col min="11" max="11" width="8.25390625" style="5" customWidth="1"/>
    <col min="12" max="12" width="7.625" style="5" customWidth="1"/>
    <col min="13" max="13" width="6.25390625" style="5" customWidth="1"/>
    <col min="14" max="14" width="7.875" style="8" customWidth="1"/>
    <col min="15" max="15" width="7.125" style="5" customWidth="1"/>
    <col min="16" max="16" width="3.50390625" style="5" customWidth="1"/>
    <col min="17" max="17" width="4.375" style="5" customWidth="1"/>
    <col min="18" max="18" width="7.625" style="42" customWidth="1"/>
    <col min="19" max="16384" width="9.00390625" style="42" customWidth="1"/>
  </cols>
  <sheetData>
    <row r="1" ht="14.25">
      <c r="A1" s="41" t="s">
        <v>68</v>
      </c>
    </row>
    <row r="2" spans="1:18" s="1" customFormat="1" ht="20.25" customHeight="1">
      <c r="A2" s="46" t="s">
        <v>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47" customFormat="1" ht="9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2" customFormat="1" ht="18" customHeight="1">
      <c r="A4" s="40" t="s">
        <v>13</v>
      </c>
      <c r="B4" s="36" t="s">
        <v>14</v>
      </c>
      <c r="C4" s="36" t="s">
        <v>0</v>
      </c>
      <c r="D4" s="36" t="s">
        <v>1</v>
      </c>
      <c r="E4" s="36" t="s">
        <v>2</v>
      </c>
      <c r="F4" s="36"/>
      <c r="G4" s="36" t="s">
        <v>4</v>
      </c>
      <c r="H4" s="36"/>
      <c r="I4" s="36" t="s">
        <v>15</v>
      </c>
      <c r="J4" s="36"/>
      <c r="K4" s="36"/>
      <c r="L4" s="36"/>
      <c r="M4" s="36"/>
      <c r="N4" s="36"/>
      <c r="O4" s="36" t="s">
        <v>16</v>
      </c>
      <c r="P4" s="36" t="s">
        <v>8</v>
      </c>
      <c r="Q4" s="36" t="s">
        <v>17</v>
      </c>
      <c r="R4" s="36" t="s">
        <v>18</v>
      </c>
    </row>
    <row r="5" spans="1:18" s="12" customFormat="1" ht="33" customHeight="1">
      <c r="A5" s="40"/>
      <c r="B5" s="36"/>
      <c r="C5" s="36"/>
      <c r="D5" s="36"/>
      <c r="E5" s="34" t="s">
        <v>3</v>
      </c>
      <c r="F5" s="4" t="s">
        <v>5</v>
      </c>
      <c r="G5" s="34" t="s">
        <v>3</v>
      </c>
      <c r="H5" s="4" t="s">
        <v>5</v>
      </c>
      <c r="I5" s="4" t="s">
        <v>21</v>
      </c>
      <c r="J5" s="4" t="s">
        <v>20</v>
      </c>
      <c r="K5" s="3" t="s">
        <v>6</v>
      </c>
      <c r="L5" s="4" t="s">
        <v>69</v>
      </c>
      <c r="M5" s="3" t="s">
        <v>7</v>
      </c>
      <c r="N5" s="4" t="s">
        <v>9</v>
      </c>
      <c r="O5" s="36"/>
      <c r="P5" s="36"/>
      <c r="Q5" s="36"/>
      <c r="R5" s="36"/>
    </row>
    <row r="6" spans="1:18" s="12" customFormat="1" ht="18" customHeight="1">
      <c r="A6" s="9">
        <v>1</v>
      </c>
      <c r="B6" s="28" t="s">
        <v>58</v>
      </c>
      <c r="C6" s="28" t="s">
        <v>59</v>
      </c>
      <c r="D6" s="9" t="s">
        <v>60</v>
      </c>
      <c r="E6" s="34">
        <v>53</v>
      </c>
      <c r="F6" s="4">
        <f>E6*0.3</f>
        <v>15.899999999999999</v>
      </c>
      <c r="G6" s="34">
        <v>65</v>
      </c>
      <c r="H6" s="4">
        <f>G6*0.3</f>
        <v>19.5</v>
      </c>
      <c r="I6" s="4">
        <v>0</v>
      </c>
      <c r="J6" s="4">
        <f>I6*0.2</f>
        <v>0</v>
      </c>
      <c r="K6" s="7">
        <v>0</v>
      </c>
      <c r="L6" s="7">
        <f>K6*0.8</f>
        <v>0</v>
      </c>
      <c r="M6" s="4">
        <f>J6+L6</f>
        <v>0</v>
      </c>
      <c r="N6" s="4">
        <f>M6*0.4</f>
        <v>0</v>
      </c>
      <c r="O6" s="10">
        <f>F6+H6+N6</f>
        <v>35.4</v>
      </c>
      <c r="P6" s="35"/>
      <c r="Q6" s="3" t="s">
        <v>63</v>
      </c>
      <c r="R6" s="3" t="s">
        <v>56</v>
      </c>
    </row>
    <row r="7" spans="1:18" s="2" customFormat="1" ht="18" customHeight="1">
      <c r="A7" s="33"/>
      <c r="B7" s="32"/>
      <c r="C7" s="32"/>
      <c r="D7" s="32"/>
      <c r="E7" s="20"/>
      <c r="F7" s="15"/>
      <c r="G7" s="20"/>
      <c r="H7" s="15"/>
      <c r="I7" s="15"/>
      <c r="J7" s="19"/>
      <c r="K7" s="32"/>
      <c r="L7" s="19"/>
      <c r="M7" s="16"/>
      <c r="N7" s="6"/>
      <c r="O7" s="32"/>
      <c r="P7" s="31"/>
      <c r="Q7" s="32"/>
      <c r="R7" s="32"/>
    </row>
    <row r="8" spans="1:18" s="12" customFormat="1" ht="18" customHeight="1">
      <c r="A8" s="9">
        <v>2</v>
      </c>
      <c r="B8" s="28" t="s">
        <v>25</v>
      </c>
      <c r="C8" s="28" t="s">
        <v>26</v>
      </c>
      <c r="D8" s="9" t="s">
        <v>27</v>
      </c>
      <c r="E8" s="21">
        <v>54.5</v>
      </c>
      <c r="F8" s="4">
        <f>E8*0.3</f>
        <v>16.349999999999998</v>
      </c>
      <c r="G8" s="21">
        <v>66</v>
      </c>
      <c r="H8" s="4">
        <f>G8*0.3</f>
        <v>19.8</v>
      </c>
      <c r="I8" s="7">
        <v>89</v>
      </c>
      <c r="J8" s="4">
        <f>I8*0.2</f>
        <v>17.8</v>
      </c>
      <c r="K8" s="7">
        <v>75.4</v>
      </c>
      <c r="L8" s="7">
        <f>K8*0.8</f>
        <v>60.32000000000001</v>
      </c>
      <c r="M8" s="4">
        <f>J8+L8</f>
        <v>78.12</v>
      </c>
      <c r="N8" s="4">
        <f>M8*0.4</f>
        <v>31.248000000000005</v>
      </c>
      <c r="O8" s="10">
        <f>F8+H8+N8</f>
        <v>67.398</v>
      </c>
      <c r="P8" s="3">
        <v>1</v>
      </c>
      <c r="Q8" s="3" t="s">
        <v>65</v>
      </c>
      <c r="R8" s="3"/>
    </row>
    <row r="9" spans="1:18" s="12" customFormat="1" ht="18" customHeight="1">
      <c r="A9" s="9"/>
      <c r="B9" s="3"/>
      <c r="C9" s="3"/>
      <c r="D9" s="3"/>
      <c r="E9" s="21"/>
      <c r="F9" s="4"/>
      <c r="G9" s="21"/>
      <c r="H9" s="4"/>
      <c r="I9" s="3"/>
      <c r="J9" s="4"/>
      <c r="K9" s="7"/>
      <c r="L9" s="7"/>
      <c r="M9" s="4"/>
      <c r="N9" s="4"/>
      <c r="O9" s="10"/>
      <c r="P9" s="3"/>
      <c r="Q9" s="3"/>
      <c r="R9" s="3"/>
    </row>
    <row r="10" spans="1:18" s="12" customFormat="1" ht="18" customHeight="1">
      <c r="A10" s="9">
        <v>3</v>
      </c>
      <c r="B10" s="28" t="s">
        <v>28</v>
      </c>
      <c r="C10" s="28" t="s">
        <v>30</v>
      </c>
      <c r="D10" s="9" t="s">
        <v>24</v>
      </c>
      <c r="E10" s="21">
        <v>49.5</v>
      </c>
      <c r="F10" s="4">
        <f>E10*0.3</f>
        <v>14.85</v>
      </c>
      <c r="G10" s="21">
        <v>63</v>
      </c>
      <c r="H10" s="4">
        <f>G10*0.3</f>
        <v>18.9</v>
      </c>
      <c r="I10" s="7">
        <v>87</v>
      </c>
      <c r="J10" s="4">
        <f aca="true" t="shared" si="0" ref="J10:J23">I10*0.2</f>
        <v>17.400000000000002</v>
      </c>
      <c r="K10" s="7">
        <v>83</v>
      </c>
      <c r="L10" s="7">
        <f aca="true" t="shared" si="1" ref="L10:L23">K10*0.8</f>
        <v>66.4</v>
      </c>
      <c r="M10" s="4">
        <f>J10+L10</f>
        <v>83.80000000000001</v>
      </c>
      <c r="N10" s="4">
        <f aca="true" t="shared" si="2" ref="N10:N23">M10*0.4</f>
        <v>33.52</v>
      </c>
      <c r="O10" s="10">
        <f>F10+H10+N10</f>
        <v>67.27000000000001</v>
      </c>
      <c r="P10" s="3">
        <v>1</v>
      </c>
      <c r="Q10" s="3" t="s">
        <v>65</v>
      </c>
      <c r="R10" s="3"/>
    </row>
    <row r="11" spans="1:18" s="12" customFormat="1" ht="18" customHeight="1">
      <c r="A11" s="9">
        <v>4</v>
      </c>
      <c r="B11" s="28" t="s">
        <v>29</v>
      </c>
      <c r="C11" s="28" t="s">
        <v>31</v>
      </c>
      <c r="D11" s="9" t="s">
        <v>24</v>
      </c>
      <c r="E11" s="21">
        <v>52.5</v>
      </c>
      <c r="F11" s="4">
        <f>E11*0.3</f>
        <v>15.75</v>
      </c>
      <c r="G11" s="21">
        <v>57</v>
      </c>
      <c r="H11" s="4">
        <f>G11*0.3</f>
        <v>17.099999999999998</v>
      </c>
      <c r="I11" s="7">
        <v>79.25</v>
      </c>
      <c r="J11" s="4">
        <f t="shared" si="0"/>
        <v>15.850000000000001</v>
      </c>
      <c r="K11" s="7">
        <v>80.2</v>
      </c>
      <c r="L11" s="7">
        <f t="shared" si="1"/>
        <v>64.16000000000001</v>
      </c>
      <c r="M11" s="4">
        <f>J11+L11</f>
        <v>80.01000000000002</v>
      </c>
      <c r="N11" s="4">
        <f t="shared" si="2"/>
        <v>32.00400000000001</v>
      </c>
      <c r="O11" s="10">
        <f>F11+H11+N11</f>
        <v>64.85400000000001</v>
      </c>
      <c r="P11" s="3">
        <v>2</v>
      </c>
      <c r="Q11" s="3" t="s">
        <v>63</v>
      </c>
      <c r="R11" s="3"/>
    </row>
    <row r="12" spans="1:18" s="12" customFormat="1" ht="18" customHeight="1">
      <c r="A12" s="9"/>
      <c r="B12" s="3"/>
      <c r="C12" s="3"/>
      <c r="D12" s="3"/>
      <c r="E12" s="21"/>
      <c r="F12" s="4"/>
      <c r="G12" s="21"/>
      <c r="H12" s="4"/>
      <c r="I12" s="3"/>
      <c r="J12" s="4"/>
      <c r="K12" s="14"/>
      <c r="L12" s="7"/>
      <c r="M12" s="4"/>
      <c r="N12" s="4"/>
      <c r="O12" s="10"/>
      <c r="P12" s="3"/>
      <c r="Q12" s="3"/>
      <c r="R12" s="3"/>
    </row>
    <row r="13" spans="1:18" s="12" customFormat="1" ht="18" customHeight="1">
      <c r="A13" s="9">
        <v>5</v>
      </c>
      <c r="B13" s="28" t="s">
        <v>32</v>
      </c>
      <c r="C13" s="28" t="s">
        <v>33</v>
      </c>
      <c r="D13" s="9" t="s">
        <v>34</v>
      </c>
      <c r="E13" s="21">
        <v>64.5</v>
      </c>
      <c r="F13" s="4">
        <f aca="true" t="shared" si="3" ref="F13:F27">E13*0.3</f>
        <v>19.349999999999998</v>
      </c>
      <c r="G13" s="21">
        <v>59</v>
      </c>
      <c r="H13" s="4">
        <f aca="true" t="shared" si="4" ref="H13:H27">G13*0.3</f>
        <v>17.7</v>
      </c>
      <c r="I13" s="7">
        <v>77</v>
      </c>
      <c r="J13" s="4">
        <f t="shared" si="0"/>
        <v>15.4</v>
      </c>
      <c r="K13" s="7">
        <v>74.8</v>
      </c>
      <c r="L13" s="7">
        <f t="shared" si="1"/>
        <v>59.84</v>
      </c>
      <c r="M13" s="4">
        <f>J13+L13</f>
        <v>75.24000000000001</v>
      </c>
      <c r="N13" s="4">
        <f t="shared" si="2"/>
        <v>30.096000000000004</v>
      </c>
      <c r="O13" s="10">
        <f>F13+H13+N13</f>
        <v>67.146</v>
      </c>
      <c r="P13" s="3">
        <v>1</v>
      </c>
      <c r="Q13" s="3" t="s">
        <v>65</v>
      </c>
      <c r="R13" s="3"/>
    </row>
    <row r="14" spans="1:18" s="12" customFormat="1" ht="18" customHeight="1">
      <c r="A14" s="9"/>
      <c r="B14" s="29"/>
      <c r="C14" s="11"/>
      <c r="D14" s="30"/>
      <c r="E14" s="21"/>
      <c r="F14" s="4"/>
      <c r="G14" s="21"/>
      <c r="H14" s="4"/>
      <c r="I14" s="4"/>
      <c r="J14" s="4"/>
      <c r="K14" s="7"/>
      <c r="L14" s="7"/>
      <c r="M14" s="4"/>
      <c r="N14" s="4"/>
      <c r="O14" s="10"/>
      <c r="P14" s="3"/>
      <c r="Q14" s="3"/>
      <c r="R14" s="3"/>
    </row>
    <row r="15" spans="1:18" s="12" customFormat="1" ht="18" customHeight="1">
      <c r="A15" s="9">
        <v>6</v>
      </c>
      <c r="B15" s="28" t="s">
        <v>35</v>
      </c>
      <c r="C15" s="28" t="s">
        <v>36</v>
      </c>
      <c r="D15" s="9" t="s">
        <v>23</v>
      </c>
      <c r="E15" s="21">
        <v>67</v>
      </c>
      <c r="F15" s="4">
        <f t="shared" si="3"/>
        <v>20.099999999999998</v>
      </c>
      <c r="G15" s="21">
        <v>73</v>
      </c>
      <c r="H15" s="4">
        <f t="shared" si="4"/>
        <v>21.9</v>
      </c>
      <c r="I15" s="7">
        <v>93</v>
      </c>
      <c r="J15" s="4">
        <f t="shared" si="0"/>
        <v>18.6</v>
      </c>
      <c r="K15" s="7">
        <v>83.2</v>
      </c>
      <c r="L15" s="7">
        <f t="shared" si="1"/>
        <v>66.56</v>
      </c>
      <c r="M15" s="4">
        <f>J15+L15</f>
        <v>85.16</v>
      </c>
      <c r="N15" s="4">
        <f t="shared" si="2"/>
        <v>34.064</v>
      </c>
      <c r="O15" s="10">
        <f>F15+H15+N15</f>
        <v>76.064</v>
      </c>
      <c r="P15" s="3">
        <v>1</v>
      </c>
      <c r="Q15" s="3" t="s">
        <v>65</v>
      </c>
      <c r="R15" s="3"/>
    </row>
    <row r="16" spans="1:18" s="12" customFormat="1" ht="18" customHeight="1">
      <c r="A16" s="9"/>
      <c r="B16" s="3"/>
      <c r="C16" s="3"/>
      <c r="D16" s="3"/>
      <c r="E16" s="21"/>
      <c r="F16" s="4"/>
      <c r="G16" s="21"/>
      <c r="H16" s="4"/>
      <c r="I16" s="4"/>
      <c r="J16" s="4"/>
      <c r="K16" s="7"/>
      <c r="L16" s="7"/>
      <c r="M16" s="4"/>
      <c r="N16" s="4"/>
      <c r="O16" s="10"/>
      <c r="P16" s="3"/>
      <c r="Q16" s="3"/>
      <c r="R16" s="3"/>
    </row>
    <row r="17" spans="1:18" s="13" customFormat="1" ht="18" customHeight="1">
      <c r="A17" s="9">
        <v>7</v>
      </c>
      <c r="B17" s="28" t="s">
        <v>37</v>
      </c>
      <c r="C17" s="28" t="s">
        <v>38</v>
      </c>
      <c r="D17" s="9" t="s">
        <v>22</v>
      </c>
      <c r="E17" s="22">
        <v>63.5</v>
      </c>
      <c r="F17" s="4">
        <f t="shared" si="3"/>
        <v>19.05</v>
      </c>
      <c r="G17" s="22">
        <v>75</v>
      </c>
      <c r="H17" s="4">
        <f t="shared" si="4"/>
        <v>22.5</v>
      </c>
      <c r="I17" s="4">
        <v>71.15</v>
      </c>
      <c r="J17" s="4">
        <f t="shared" si="0"/>
        <v>14.230000000000002</v>
      </c>
      <c r="K17" s="10">
        <v>79.6</v>
      </c>
      <c r="L17" s="7">
        <f t="shared" si="1"/>
        <v>63.68</v>
      </c>
      <c r="M17" s="4">
        <f>J17+L17</f>
        <v>77.91</v>
      </c>
      <c r="N17" s="4">
        <f t="shared" si="2"/>
        <v>31.164</v>
      </c>
      <c r="O17" s="10">
        <f>F17+H17+N17</f>
        <v>72.714</v>
      </c>
      <c r="P17" s="3">
        <v>1</v>
      </c>
      <c r="Q17" s="3" t="s">
        <v>65</v>
      </c>
      <c r="R17" s="9"/>
    </row>
    <row r="18" spans="1:18" s="12" customFormat="1" ht="18" customHeight="1">
      <c r="A18" s="9">
        <v>8</v>
      </c>
      <c r="B18" s="28" t="s">
        <v>39</v>
      </c>
      <c r="C18" s="28" t="s">
        <v>40</v>
      </c>
      <c r="D18" s="9" t="s">
        <v>22</v>
      </c>
      <c r="E18" s="21">
        <v>69.5</v>
      </c>
      <c r="F18" s="4">
        <f t="shared" si="3"/>
        <v>20.849999999999998</v>
      </c>
      <c r="G18" s="21">
        <v>60</v>
      </c>
      <c r="H18" s="4">
        <f t="shared" si="4"/>
        <v>18</v>
      </c>
      <c r="I18" s="4">
        <v>0</v>
      </c>
      <c r="J18" s="4">
        <f t="shared" si="0"/>
        <v>0</v>
      </c>
      <c r="K18" s="7">
        <v>0</v>
      </c>
      <c r="L18" s="7">
        <f t="shared" si="1"/>
        <v>0</v>
      </c>
      <c r="M18" s="4">
        <f>J18+L18</f>
        <v>0</v>
      </c>
      <c r="N18" s="4">
        <f t="shared" si="2"/>
        <v>0</v>
      </c>
      <c r="O18" s="10">
        <f>F18+H18+N18</f>
        <v>38.849999999999994</v>
      </c>
      <c r="P18" s="3"/>
      <c r="Q18" s="3" t="s">
        <v>63</v>
      </c>
      <c r="R18" s="3" t="s">
        <v>56</v>
      </c>
    </row>
    <row r="19" spans="1:18" s="12" customFormat="1" ht="18" customHeight="1">
      <c r="A19" s="9">
        <v>9</v>
      </c>
      <c r="B19" s="28" t="s">
        <v>61</v>
      </c>
      <c r="C19" s="28" t="s">
        <v>62</v>
      </c>
      <c r="D19" s="9" t="s">
        <v>22</v>
      </c>
      <c r="E19" s="21">
        <v>57.5</v>
      </c>
      <c r="F19" s="4">
        <f t="shared" si="3"/>
        <v>17.25</v>
      </c>
      <c r="G19" s="21">
        <v>69</v>
      </c>
      <c r="H19" s="4">
        <f t="shared" si="4"/>
        <v>20.7</v>
      </c>
      <c r="I19" s="4">
        <v>0</v>
      </c>
      <c r="J19" s="4">
        <f t="shared" si="0"/>
        <v>0</v>
      </c>
      <c r="K19" s="7">
        <v>0</v>
      </c>
      <c r="L19" s="7">
        <f t="shared" si="1"/>
        <v>0</v>
      </c>
      <c r="M19" s="4">
        <f>J19+L19</f>
        <v>0</v>
      </c>
      <c r="N19" s="4">
        <f t="shared" si="2"/>
        <v>0</v>
      </c>
      <c r="O19" s="10">
        <f>F19+H19+N19</f>
        <v>37.95</v>
      </c>
      <c r="P19" s="3"/>
      <c r="Q19" s="3" t="s">
        <v>63</v>
      </c>
      <c r="R19" s="3" t="s">
        <v>56</v>
      </c>
    </row>
    <row r="20" spans="1:18" s="13" customFormat="1" ht="18" customHeight="1">
      <c r="A20" s="9"/>
      <c r="B20" s="3"/>
      <c r="C20" s="3"/>
      <c r="D20" s="3"/>
      <c r="E20" s="22"/>
      <c r="F20" s="4"/>
      <c r="G20" s="22"/>
      <c r="H20" s="4"/>
      <c r="I20" s="3"/>
      <c r="J20" s="4"/>
      <c r="K20" s="10"/>
      <c r="L20" s="7"/>
      <c r="M20" s="4"/>
      <c r="N20" s="4"/>
      <c r="O20" s="10"/>
      <c r="P20" s="9"/>
      <c r="Q20" s="9"/>
      <c r="R20" s="9"/>
    </row>
    <row r="21" spans="1:18" s="12" customFormat="1" ht="18" customHeight="1">
      <c r="A21" s="9">
        <v>10</v>
      </c>
      <c r="B21" s="28" t="s">
        <v>42</v>
      </c>
      <c r="C21" s="28" t="s">
        <v>43</v>
      </c>
      <c r="D21" s="9" t="s">
        <v>41</v>
      </c>
      <c r="E21" s="21">
        <v>71.5</v>
      </c>
      <c r="F21" s="4">
        <f t="shared" si="3"/>
        <v>21.45</v>
      </c>
      <c r="G21" s="21">
        <v>40</v>
      </c>
      <c r="H21" s="4">
        <f t="shared" si="4"/>
        <v>12</v>
      </c>
      <c r="I21" s="7">
        <v>80</v>
      </c>
      <c r="J21" s="4">
        <f t="shared" si="0"/>
        <v>16</v>
      </c>
      <c r="K21" s="4">
        <v>82.8</v>
      </c>
      <c r="L21" s="7">
        <f t="shared" si="1"/>
        <v>66.24</v>
      </c>
      <c r="M21" s="4">
        <f>J21+L21</f>
        <v>82.24</v>
      </c>
      <c r="N21" s="4">
        <f t="shared" si="2"/>
        <v>32.896</v>
      </c>
      <c r="O21" s="10">
        <f>F21+H21+N21</f>
        <v>66.346</v>
      </c>
      <c r="P21" s="3">
        <v>1</v>
      </c>
      <c r="Q21" s="3" t="s">
        <v>65</v>
      </c>
      <c r="R21" s="3"/>
    </row>
    <row r="22" spans="1:18" s="12" customFormat="1" ht="18" customHeight="1">
      <c r="A22" s="9">
        <v>11</v>
      </c>
      <c r="B22" s="28" t="s">
        <v>46</v>
      </c>
      <c r="C22" s="28" t="s">
        <v>47</v>
      </c>
      <c r="D22" s="9" t="s">
        <v>55</v>
      </c>
      <c r="E22" s="22">
        <v>59.5</v>
      </c>
      <c r="F22" s="4">
        <f>E22*0.3</f>
        <v>17.849999999999998</v>
      </c>
      <c r="G22" s="21">
        <v>48</v>
      </c>
      <c r="H22" s="4">
        <f>G22*0.3</f>
        <v>14.399999999999999</v>
      </c>
      <c r="I22" s="7">
        <v>68</v>
      </c>
      <c r="J22" s="4">
        <f>I22*0.2</f>
        <v>13.600000000000001</v>
      </c>
      <c r="K22" s="4">
        <v>79.3</v>
      </c>
      <c r="L22" s="7">
        <f>K22*0.8</f>
        <v>63.44</v>
      </c>
      <c r="M22" s="4">
        <f>J22+L22</f>
        <v>77.03999999999999</v>
      </c>
      <c r="N22" s="4">
        <f>M22*0.4</f>
        <v>30.816</v>
      </c>
      <c r="O22" s="10">
        <f>F22+H22+N22</f>
        <v>63.066</v>
      </c>
      <c r="P22" s="3">
        <v>2</v>
      </c>
      <c r="Q22" s="3" t="s">
        <v>63</v>
      </c>
      <c r="R22" s="28" t="s">
        <v>57</v>
      </c>
    </row>
    <row r="23" spans="1:18" s="12" customFormat="1" ht="18" customHeight="1">
      <c r="A23" s="9">
        <v>12</v>
      </c>
      <c r="B23" s="28" t="s">
        <v>44</v>
      </c>
      <c r="C23" s="28" t="s">
        <v>45</v>
      </c>
      <c r="D23" s="9" t="s">
        <v>41</v>
      </c>
      <c r="E23" s="21">
        <v>63.5</v>
      </c>
      <c r="F23" s="4">
        <f t="shared" si="3"/>
        <v>19.05</v>
      </c>
      <c r="G23" s="21">
        <v>46</v>
      </c>
      <c r="H23" s="4">
        <f t="shared" si="4"/>
        <v>13.799999999999999</v>
      </c>
      <c r="I23" s="7">
        <v>61</v>
      </c>
      <c r="J23" s="4">
        <f t="shared" si="0"/>
        <v>12.200000000000001</v>
      </c>
      <c r="K23" s="4">
        <v>76</v>
      </c>
      <c r="L23" s="7">
        <f t="shared" si="1"/>
        <v>60.800000000000004</v>
      </c>
      <c r="M23" s="4">
        <f>J23+L23</f>
        <v>73</v>
      </c>
      <c r="N23" s="4">
        <f t="shared" si="2"/>
        <v>29.200000000000003</v>
      </c>
      <c r="O23" s="10">
        <f>F23+H23+N23</f>
        <v>62.050000000000004</v>
      </c>
      <c r="P23" s="3">
        <v>3</v>
      </c>
      <c r="Q23" s="3" t="s">
        <v>63</v>
      </c>
      <c r="R23" s="28"/>
    </row>
    <row r="24" spans="1:18" s="12" customFormat="1" ht="18" customHeight="1">
      <c r="A24" s="9"/>
      <c r="B24" s="3"/>
      <c r="C24" s="3"/>
      <c r="D24" s="3"/>
      <c r="E24" s="22"/>
      <c r="F24" s="4"/>
      <c r="G24" s="22"/>
      <c r="H24" s="4"/>
      <c r="I24" s="3"/>
      <c r="J24" s="4"/>
      <c r="K24" s="4"/>
      <c r="L24" s="7"/>
      <c r="M24" s="4"/>
      <c r="N24" s="4"/>
      <c r="O24" s="10"/>
      <c r="P24" s="3"/>
      <c r="Q24" s="3"/>
      <c r="R24" s="28"/>
    </row>
    <row r="25" spans="1:18" s="13" customFormat="1" ht="18" customHeight="1">
      <c r="A25" s="9">
        <v>13</v>
      </c>
      <c r="B25" s="28" t="s">
        <v>50</v>
      </c>
      <c r="C25" s="28" t="s">
        <v>51</v>
      </c>
      <c r="D25" s="9" t="s">
        <v>54</v>
      </c>
      <c r="E25" s="22">
        <v>74</v>
      </c>
      <c r="F25" s="27">
        <f>E25*0.3</f>
        <v>22.2</v>
      </c>
      <c r="G25" s="22">
        <v>56</v>
      </c>
      <c r="H25" s="27">
        <f>G25*0.3</f>
        <v>16.8</v>
      </c>
      <c r="I25" s="9"/>
      <c r="J25" s="9"/>
      <c r="K25" s="27">
        <v>85.7</v>
      </c>
      <c r="L25" s="10"/>
      <c r="M25" s="27"/>
      <c r="N25" s="27">
        <f>K25*0.4</f>
        <v>34.28</v>
      </c>
      <c r="O25" s="10">
        <f>F25+H25+N25</f>
        <v>73.28</v>
      </c>
      <c r="P25" s="3">
        <v>1</v>
      </c>
      <c r="Q25" s="3" t="s">
        <v>65</v>
      </c>
      <c r="R25" s="9"/>
    </row>
    <row r="26" spans="1:18" s="13" customFormat="1" ht="18" customHeight="1">
      <c r="A26" s="9">
        <v>14</v>
      </c>
      <c r="B26" s="28" t="s">
        <v>48</v>
      </c>
      <c r="C26" s="28" t="s">
        <v>49</v>
      </c>
      <c r="D26" s="9" t="s">
        <v>54</v>
      </c>
      <c r="E26" s="22">
        <v>81</v>
      </c>
      <c r="F26" s="27">
        <f t="shared" si="3"/>
        <v>24.3</v>
      </c>
      <c r="G26" s="22">
        <v>63</v>
      </c>
      <c r="H26" s="27">
        <f t="shared" si="4"/>
        <v>18.9</v>
      </c>
      <c r="I26" s="9"/>
      <c r="J26" s="9"/>
      <c r="K26" s="27">
        <v>72.8</v>
      </c>
      <c r="L26" s="10"/>
      <c r="M26" s="27"/>
      <c r="N26" s="27">
        <f>K26*0.4</f>
        <v>29.12</v>
      </c>
      <c r="O26" s="10">
        <f>F26+H26+N26</f>
        <v>72.32000000000001</v>
      </c>
      <c r="P26" s="3">
        <v>2</v>
      </c>
      <c r="Q26" s="3" t="s">
        <v>63</v>
      </c>
      <c r="R26" s="9"/>
    </row>
    <row r="27" spans="1:18" s="13" customFormat="1" ht="18" customHeight="1">
      <c r="A27" s="9">
        <v>15</v>
      </c>
      <c r="B27" s="28" t="s">
        <v>52</v>
      </c>
      <c r="C27" s="28" t="s">
        <v>53</v>
      </c>
      <c r="D27" s="9" t="s">
        <v>54</v>
      </c>
      <c r="E27" s="22">
        <v>71</v>
      </c>
      <c r="F27" s="27">
        <f t="shared" si="3"/>
        <v>21.3</v>
      </c>
      <c r="G27" s="22">
        <v>58</v>
      </c>
      <c r="H27" s="27">
        <f t="shared" si="4"/>
        <v>17.4</v>
      </c>
      <c r="I27" s="9"/>
      <c r="J27" s="9"/>
      <c r="K27" s="27">
        <v>72</v>
      </c>
      <c r="L27" s="10"/>
      <c r="M27" s="27"/>
      <c r="N27" s="27">
        <f>K27*0.4</f>
        <v>28.8</v>
      </c>
      <c r="O27" s="10">
        <f>F27+H27+N27</f>
        <v>67.5</v>
      </c>
      <c r="P27" s="3">
        <v>3</v>
      </c>
      <c r="Q27" s="3" t="s">
        <v>63</v>
      </c>
      <c r="R27" s="9"/>
    </row>
    <row r="28" spans="1:18" s="12" customFormat="1" ht="18" customHeight="1">
      <c r="A28" s="9"/>
      <c r="B28" s="3"/>
      <c r="C28" s="3"/>
      <c r="D28" s="3"/>
      <c r="E28" s="21"/>
      <c r="F28" s="4"/>
      <c r="G28" s="21"/>
      <c r="H28" s="4"/>
      <c r="I28" s="3"/>
      <c r="J28" s="4"/>
      <c r="K28" s="7"/>
      <c r="L28" s="7"/>
      <c r="M28" s="4"/>
      <c r="N28" s="4"/>
      <c r="O28" s="10"/>
      <c r="P28" s="3"/>
      <c r="Q28" s="3"/>
      <c r="R28" s="3"/>
    </row>
    <row r="29" spans="1:18" s="12" customFormat="1" ht="18" customHeight="1">
      <c r="A29" s="48"/>
      <c r="B29" s="49"/>
      <c r="C29" s="49"/>
      <c r="D29" s="49"/>
      <c r="E29" s="50"/>
      <c r="F29" s="51"/>
      <c r="G29" s="50"/>
      <c r="H29" s="51"/>
      <c r="I29" s="49"/>
      <c r="J29" s="51"/>
      <c r="K29" s="52"/>
      <c r="L29" s="52"/>
      <c r="M29" s="51"/>
      <c r="N29" s="51"/>
      <c r="O29" s="53"/>
      <c r="P29" s="49"/>
      <c r="Q29" s="49"/>
      <c r="R29" s="49"/>
    </row>
    <row r="30" spans="1:18" s="18" customFormat="1" ht="12">
      <c r="A30" s="37" t="s">
        <v>10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s="18" customFormat="1" ht="12">
      <c r="A31" s="37" t="s">
        <v>11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s="18" customFormat="1" ht="12">
      <c r="A32" s="37" t="s">
        <v>12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20" s="18" customFormat="1" ht="14.25" customHeight="1">
      <c r="A33" s="17"/>
      <c r="B33" s="37" t="s">
        <v>70</v>
      </c>
      <c r="C33" s="37"/>
      <c r="D33" s="37"/>
      <c r="E33" s="17"/>
      <c r="F33" s="23"/>
      <c r="G33" s="17"/>
      <c r="H33" s="23"/>
      <c r="I33" s="17"/>
      <c r="J33" s="17"/>
      <c r="K33" s="17"/>
      <c r="L33" s="17"/>
      <c r="M33" s="17"/>
      <c r="N33" s="17"/>
      <c r="O33" s="17"/>
      <c r="P33" s="17"/>
      <c r="Q33" s="26"/>
      <c r="R33" s="17"/>
      <c r="S33" s="17"/>
      <c r="T33" s="17"/>
    </row>
    <row r="34" spans="1:20" s="18" customFormat="1" ht="14.25" customHeight="1">
      <c r="A34" s="17"/>
      <c r="B34" s="25" t="s">
        <v>66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5"/>
      <c r="S34" s="25"/>
      <c r="T34" s="25"/>
    </row>
    <row r="35" spans="1:18" s="18" customFormat="1" ht="32.25" customHeight="1">
      <c r="A35" s="39" t="s">
        <v>67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7" spans="15:18" ht="14.25">
      <c r="O37" s="38" t="s">
        <v>19</v>
      </c>
      <c r="P37" s="38"/>
      <c r="Q37" s="38"/>
      <c r="R37" s="38"/>
    </row>
    <row r="38" spans="15:18" ht="14.25">
      <c r="O38" s="38" t="s">
        <v>71</v>
      </c>
      <c r="P38" s="38"/>
      <c r="Q38" s="38"/>
      <c r="R38" s="38"/>
    </row>
  </sheetData>
  <mergeCells count="19">
    <mergeCell ref="A35:R35"/>
    <mergeCell ref="O4:O5"/>
    <mergeCell ref="I4:N4"/>
    <mergeCell ref="A31:R31"/>
    <mergeCell ref="B4:B5"/>
    <mergeCell ref="G4:H4"/>
    <mergeCell ref="D4:D5"/>
    <mergeCell ref="C4:C5"/>
    <mergeCell ref="A32:R32"/>
    <mergeCell ref="B33:D33"/>
    <mergeCell ref="O37:R37"/>
    <mergeCell ref="O38:R38"/>
    <mergeCell ref="A2:R2"/>
    <mergeCell ref="A30:R30"/>
    <mergeCell ref="Q4:Q5"/>
    <mergeCell ref="R4:R5"/>
    <mergeCell ref="A4:A5"/>
    <mergeCell ref="E4:F4"/>
    <mergeCell ref="P4:P5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2018-05-25T05:28:51Z</cp:lastPrinted>
  <dcterms:created xsi:type="dcterms:W3CDTF">1996-12-17T01:32:42Z</dcterms:created>
  <dcterms:modified xsi:type="dcterms:W3CDTF">2018-05-25T05:28:53Z</dcterms:modified>
  <cp:category/>
  <cp:version/>
  <cp:contentType/>
  <cp:contentStatus/>
</cp:coreProperties>
</file>